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Instructions" sheetId="1" state="visible" r:id="rId3"/>
    <sheet name="Cash Book" sheetId="2" state="visible" r:id="rId4"/>
    <sheet name="Cash Position"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<sst xmlns="http://schemas.openxmlformats.org/spreadsheetml/2006/main" count="81" uniqueCount="78">
  <si>
    <t xml:space="preserve">BIZ MODELS CASH BOOK — LANDLORD EDITION — INSTRUCTIONS</t>
  </si>
  <si>
    <t xml:space="preserve">Prepared for: CLIENT NAME — a small portfolio of 2 flats</t>
  </si>
  <si>
    <t xml:space="preserve">What this cash book is</t>
  </si>
  <si>
    <t xml:space="preserve">The landlord's one page — the current state of your rental cash. One sheet for the month (the Cash Book), one sheet for where you stand (the Cash Position). For change to happen, first know the current state — this book keeps the current state of your rent money, every day, in pounds.</t>
  </si>
  <si>
    <t xml:space="preserve">How to use it</t>
  </si>
  <si>
    <t xml:space="preserve">1. Enter the opening bank balance at the top of the Cash Book sheet — the balance on the first day of the month.</t>
  </si>
  <si>
    <t xml:space="preserve">2. One row per day. Rent in when it lands. Costs out when they are paid — interest, repairs, agent commissions, gas checks, accountancy fees, gardening, insurance. Write a short note so future-you knows what it was.</t>
  </si>
  <si>
    <t xml:space="preserve">3. Never leave a movement out because it is small. The balance is only the truth if every movement is in.</t>
  </si>
  <si>
    <t xml:space="preserve">4. Keep the tax reserve honest: set money aside for tax on the Cash Position sheet. Landlords usually pay tax in January and July (payments on account) — when a payment is made, it comes off the reserve.</t>
  </si>
  <si>
    <t xml:space="preserve">5. List every bill due in the next 30 days on the Cash Position sheet — the mortgage interest, the agent's commission, the service charge — and keep the list current.</t>
  </si>
  <si>
    <t xml:space="preserve">6. Read the Cash Position sheet each morning. One minute. One number matters most: SAFE TO SPEND.</t>
  </si>
  <si>
    <t xml:space="preserve">THE TAX RESERVE IS UNTOUCHABLE — it is not your money, it is already promised.</t>
  </si>
  <si>
    <t xml:space="preserve">Two things landlords must know</t>
  </si>
  <si>
    <t xml:space="preserve">Tenant deposits are NOT income. A deposit is held in a protection scheme — never enter it as rent in.</t>
  </si>
  <si>
    <t xml:space="preserve">This book records cash paid. For the tax return, residential mortgage interest is treated under the finance-cost rules (a 20% reducer, not a deduction) — the cash book shows the cash, the return follows the law.</t>
  </si>
  <si>
    <t xml:space="preserve">What SAFE TO SPEND means</t>
  </si>
  <si>
    <t xml:space="preserve">Bank today, minus the tax reserve, minus the bills due in the next 30 days. What is left is safe to spend. Everything above that line is already promised to someone — the lender, the agent, the taxman. Spending promised money is how good landlords break.</t>
  </si>
  <si>
    <t xml:space="preserve">The Biz Models Dashboard Standard — the 4 habits this book is built to</t>
  </si>
  <si>
    <t xml:space="preserve">Habit 1 — Ask the AI what it assumed: its 5 key assumptions, its confidence in each, and what would prove each one wrong. No assumptions written down, no trust.</t>
  </si>
  <si>
    <t xml:space="preserve">Habit 2 — Every variance gets words, not just colour: a short written explanation next to the number — why it moved, and what we do. If the cause is not in the numbers, we say what we will check; we never invent a reason.</t>
  </si>
  <si>
    <t xml:space="preserve">Habit 3 — Check the assumptions behind every number before it ships. Not a sample. Every number.</t>
  </si>
  <si>
    <t xml:space="preserve">Habit 4 — Every dashboard gets an instructions tab. This is it. If a stranger cannot open the file and understand it, it is not finished.</t>
  </si>
  <si>
    <t xml:space="preserve">A dashboard full of numbers nobody understands isn't clarity.</t>
  </si>
  <si>
    <t xml:space="preserve">BIZ MODELS CASH BOOK — LANDLORD — CLIENT NAME — OCTOBER 2026</t>
  </si>
  <si>
    <t xml:space="preserve">Opening bank balance (1 October 2026)</t>
  </si>
  <si>
    <t xml:space="preserve">Example figures — replace with your own.</t>
  </si>
  <si>
    <t xml:space="preserve">Date</t>
  </si>
  <si>
    <t xml:space="preserve">Rent in</t>
  </si>
  <si>
    <t xml:space="preserve">Other income in</t>
  </si>
  <si>
    <t xml:space="preserve">Interest costs</t>
  </si>
  <si>
    <t xml:space="preserve">Repairs</t>
  </si>
  <si>
    <t xml:space="preserve">Agent commissions</t>
  </si>
  <si>
    <t xml:space="preserve">Gas checks</t>
  </si>
  <si>
    <t xml:space="preserve">Accountancy fees</t>
  </si>
  <si>
    <t xml:space="preserve">Gardening</t>
  </si>
  <si>
    <t xml:space="preserve">Insurance</t>
  </si>
  <si>
    <t xml:space="preserve">Other costs</t>
  </si>
  <si>
    <t xml:space="preserve">Notes</t>
  </si>
  <si>
    <t xml:space="preserve">Bank balance</t>
  </si>
  <si>
    <t xml:space="preserve">Rent received — Flat 1</t>
  </si>
  <si>
    <t xml:space="preserve">Mortgage interest — both flats</t>
  </si>
  <si>
    <t xml:space="preserve">Agent commission — 12% of rent collected, Flat 1</t>
  </si>
  <si>
    <t xml:space="preserve">Rent received — Flat 2</t>
  </si>
  <si>
    <t xml:space="preserve">Agent commission — 12% of rent collected, Flat 2</t>
  </si>
  <si>
    <t xml:space="preserve">Boiler callout and repair — Flat 1</t>
  </si>
  <si>
    <t xml:space="preserve">Gas safety check — Flat 2</t>
  </si>
  <si>
    <t xml:space="preserve">Gardening — communal garden</t>
  </si>
  <si>
    <t xml:space="preserve">Other income — old appliance sold</t>
  </si>
  <si>
    <t xml:space="preserve">Accountancy fees — monthly fee</t>
  </si>
  <si>
    <t xml:space="preserve">Landlord buildings insurance — annual premium</t>
  </si>
  <si>
    <t xml:space="preserve">TOTALS — OCTOBER 2026</t>
  </si>
  <si>
    <t xml:space="preserve">Closing balance →</t>
  </si>
  <si>
    <t xml:space="preserve">Total money in</t>
  </si>
  <si>
    <t xml:space="preserve">Total money out</t>
  </si>
  <si>
    <t xml:space="preserve">Net movement in the month</t>
  </si>
  <si>
    <t xml:space="preserve">Closing bank balance</t>
  </si>
  <si>
    <t xml:space="preserve">CASH POSITION — LANDLORD — CLIENT NAME</t>
  </si>
  <si>
    <t xml:space="preserve">Bank today (closing balance, Cash Book)</t>
  </si>
  <si>
    <t xml:space="preserve">TAX RESERVE</t>
  </si>
  <si>
    <t xml:space="preserve">Set aside for tax</t>
  </si>
  <si>
    <t xml:space="preserve">Tax paid this month</t>
  </si>
  <si>
    <t xml:space="preserve">Tax reserve left — untouchable</t>
  </si>
  <si>
    <t xml:space="preserve">Landlords usually pay tax in January and July (payments on account). No tax payment falls due in this October example, so Tax paid is £0.00 and the whole reserve still stands.</t>
  </si>
  <si>
    <t xml:space="preserve">DUE IN THE NEXT 30 DAYS</t>
  </si>
  <si>
    <t xml:space="preserve">Bill</t>
  </si>
  <si>
    <t xml:space="preserve">Due date</t>
  </si>
  <si>
    <t xml:space="preserve">Amount</t>
  </si>
  <si>
    <t xml:space="preserve">Mortgage interest</t>
  </si>
  <si>
    <t xml:space="preserve">Agent commission (12% of November rent)</t>
  </si>
  <si>
    <t xml:space="preserve">Service charge / ground rent</t>
  </si>
  <si>
    <t xml:space="preserve">Repair allowance</t>
  </si>
  <si>
    <t xml:space="preserve">Total due in the next 30 days</t>
  </si>
  <si>
    <t xml:space="preserve">SAFE TO SPEND</t>
  </si>
  <si>
    <t xml:space="preserve">Bank today, minus the tax reserve, minus the bills due in the next 30 days. This is the only money that is truly yours to spend.</t>
  </si>
  <si>
    <t xml:space="preserve">Why it moved — and what we do</t>
  </si>
  <si>
    <t xml:space="preserve">Rent of £2,100.00 came in from the two flats, and money in beat money out by £768.10 this month. Check: do the November rents land on the same dates, or does one flat pay late? (Example text.)</t>
  </si>
  <si>
    <t xml:space="preserve">Interest costs of £512.40 were the biggest single payment, and the boiler repair added £185.00. Check: is the boiler under guarantee or a service plan before the next breakdown? (Example text.)</t>
  </si>
  <si>
    <t xml:space="preserve">£1,900.00 of the bank balance is the tax reserve and £1,259.40 is already due in the next 30 days, so of the £5,618.10 in the bank only £2,458.70 is safe to spend. Check: is every bill you know about on the list above? (Example text.)</t>
  </si>
</sst>
</file>

<file path=xl/styles.xml><?xml version="1.0" encoding="utf-8"?>
<styleSheet xmlns="http://schemas.openxmlformats.org/spreadsheetml/2006/main">
  <numFmts count="3">
    <numFmt numFmtId="164" formatCode="General"/>
    <numFmt numFmtId="165" formatCode="\£#,##0.00"/>
    <numFmt numFmtId="166" formatCode="dd/mm/yyyy"/>
  </numFmts>
  <fonts count="10">
    <font>
      <sz val="11"/>
      <color theme="1"/>
      <name val="Calibri"/>
      <family val="2"/>
      <charset val="1"/>
    </font>
    <font>
      <sz val="10"/>
      <name val="Arial"/>
      <family val="0"/>
    </font>
    <font>
      <sz val="10"/>
      <name val="Arial"/>
      <family val="0"/>
    </font>
    <font>
      <sz val="10"/>
      <name val="Arial"/>
      <family val="0"/>
    </font>
    <font>
      <b val="true"/>
      <sz val="14"/>
      <color rgb="FFFFFFFF"/>
      <name val="Calibri"/>
      <family val="0"/>
      <charset val="1"/>
    </font>
    <font>
      <b val="true"/>
      <sz val="11"/>
      <name val="Calibri"/>
      <family val="0"/>
      <charset val="1"/>
    </font>
    <font>
      <b val="true"/>
      <sz val="11"/>
      <color rgb="FFFFFFFF"/>
      <name val="Calibri"/>
      <family val="0"/>
      <charset val="1"/>
    </font>
    <font>
      <b val="true"/>
      <sz val="12"/>
      <color rgb="FF0F2B5B"/>
      <name val="Calibri"/>
      <family val="0"/>
      <charset val="1"/>
    </font>
    <font>
      <i val="true"/>
      <sz val="11"/>
      <name val="Calibri"/>
      <family val="0"/>
      <charset val="1"/>
    </font>
    <font>
      <b val="true"/>
      <sz val="16"/>
      <color rgb="FF0F2B5B"/>
      <name val="Calibri"/>
      <family val="0"/>
      <charset val="1"/>
    </font>
  </fonts>
  <fills count="4">
    <fill>
      <patternFill patternType="none"/>
    </fill>
    <fill>
      <patternFill patternType="gray125"/>
    </fill>
    <fill>
      <patternFill patternType="solid">
        <fgColor rgb="FF0F2B5B"/>
        <bgColor rgb="FF333333"/>
      </patternFill>
    </fill>
    <fill>
      <patternFill patternType="solid">
        <fgColor rgb="FFFCBD01"/>
        <bgColor rgb="FFFF9900"/>
      </patternFill>
    </fill>
  </fills>
  <borders count="2">
    <border diagonalUp="false" diagonalDown="false">
      <left/>
      <right/>
      <top/>
      <bottom/>
      <diagonal/>
    </border>
    <border diagonalUp="false" diagonalDown="false">
      <left style="thin">
        <color rgb="FFB0B0B0"/>
      </left>
      <right style="thin">
        <color rgb="FFB0B0B0"/>
      </right>
      <top style="thin">
        <color rgb="FFB0B0B0"/>
      </top>
      <bottom style="thin">
        <color rgb="FFB0B0B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7" fillId="3" borderId="0" xfId="0" applyFont="true" applyBorder="false" applyAlignment="true" applyProtection="false">
      <alignment horizontal="general" vertical="top" textRotation="0" wrapText="true" indent="0" shrinkToFit="false"/>
      <protection locked="true" hidden="false"/>
    </xf>
    <xf numFmtId="164" fontId="4" fillId="2" borderId="0" xfId="0" applyFont="true" applyBorder="true" applyAlignment="true" applyProtection="false">
      <alignment horizontal="general" vertical="center" textRotation="0" wrapText="false" indent="0"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center" textRotation="0" wrapText="true" indent="0" shrinkToFit="false"/>
      <protection locked="true" hidden="false"/>
    </xf>
    <xf numFmtId="166" fontId="0" fillId="0" borderId="1" xfId="0" applyFont="false" applyBorder="true" applyAlignment="false" applyProtection="false">
      <alignment horizontal="general" vertical="bottom" textRotation="0" wrapText="false" indent="0" shrinkToFit="false"/>
      <protection locked="true" hidden="false"/>
    </xf>
    <xf numFmtId="165"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5" fontId="5" fillId="0" borderId="1" xfId="0" applyFont="true" applyBorder="tru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6" fillId="2"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general" vertical="center" textRotation="0" wrapText="false" indent="0" shrinkToFit="false"/>
      <protection locked="true" hidden="false"/>
    </xf>
    <xf numFmtId="165" fontId="9" fillId="3"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0B0B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CBD01"/>
      <rgbColor rgb="FFFF9900"/>
      <rgbColor rgb="FFFF6600"/>
      <rgbColor rgb="FF666699"/>
      <rgbColor rgb="FF969696"/>
      <rgbColor rgb="FF0F2B5B"/>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zeroHeight="false" outlineLevelRow="0" outlineLevelCol="0"/>
  <cols>
    <col collapsed="false" customWidth="true" hidden="false" outlineLevel="0" max="1" min="1" style="0" width="118"/>
  </cols>
  <sheetData>
    <row r="1" customFormat="false" ht="25.5" hidden="false" customHeight="true" outlineLevel="0" collapsed="false">
      <c r="A1" s="1" t="s">
        <v>0</v>
      </c>
    </row>
    <row r="2" customFormat="false" ht="6" hidden="false" customHeight="true" outlineLevel="0" collapsed="false">
      <c r="A2" s="2"/>
    </row>
    <row r="3" customFormat="false" ht="15" hidden="false" customHeight="true" outlineLevel="0" collapsed="false">
      <c r="A3" s="3" t="s">
        <v>1</v>
      </c>
    </row>
    <row r="4" customFormat="false" ht="15" hidden="false" customHeight="true" outlineLevel="0" collapsed="false">
      <c r="A4" s="4"/>
    </row>
    <row r="5" customFormat="false" ht="15" hidden="false" customHeight="true" outlineLevel="0" collapsed="false">
      <c r="A5" s="5" t="s">
        <v>2</v>
      </c>
    </row>
    <row r="6" customFormat="false" ht="30" hidden="false" customHeight="true" outlineLevel="0" collapsed="false">
      <c r="A6" s="4" t="s">
        <v>3</v>
      </c>
    </row>
    <row r="7" customFormat="false" ht="15" hidden="false" customHeight="true" outlineLevel="0" collapsed="false">
      <c r="A7" s="4"/>
    </row>
    <row r="8" customFormat="false" ht="15" hidden="false" customHeight="true" outlineLevel="0" collapsed="false">
      <c r="A8" s="5" t="s">
        <v>4</v>
      </c>
    </row>
    <row r="9" customFormat="false" ht="30" hidden="false" customHeight="true" outlineLevel="0" collapsed="false">
      <c r="A9" s="4" t="s">
        <v>5</v>
      </c>
    </row>
    <row r="10" customFormat="false" ht="30" hidden="false" customHeight="true" outlineLevel="0" collapsed="false">
      <c r="A10" s="4" t="s">
        <v>6</v>
      </c>
    </row>
    <row r="11" customFormat="false" ht="15" hidden="false" customHeight="true" outlineLevel="0" collapsed="false">
      <c r="A11" s="4" t="s">
        <v>7</v>
      </c>
    </row>
    <row r="12" customFormat="false" ht="30" hidden="false" customHeight="true" outlineLevel="0" collapsed="false">
      <c r="A12" s="4" t="s">
        <v>8</v>
      </c>
    </row>
    <row r="13" customFormat="false" ht="30" hidden="false" customHeight="true" outlineLevel="0" collapsed="false">
      <c r="A13" s="4" t="s">
        <v>9</v>
      </c>
    </row>
    <row r="14" customFormat="false" ht="15" hidden="false" customHeight="true" outlineLevel="0" collapsed="false">
      <c r="A14" s="4" t="s">
        <v>10</v>
      </c>
    </row>
    <row r="15" customFormat="false" ht="15" hidden="false" customHeight="true" outlineLevel="0" collapsed="false">
      <c r="A15" s="4"/>
    </row>
    <row r="16" customFormat="false" ht="15" hidden="false" customHeight="true" outlineLevel="0" collapsed="false">
      <c r="A16" s="6" t="s">
        <v>11</v>
      </c>
    </row>
    <row r="17" customFormat="false" ht="15" hidden="false" customHeight="true" outlineLevel="0" collapsed="false">
      <c r="A17" s="4"/>
    </row>
    <row r="18" customFormat="false" ht="15" hidden="false" customHeight="true" outlineLevel="0" collapsed="false">
      <c r="A18" s="5" t="s">
        <v>12</v>
      </c>
    </row>
    <row r="19" customFormat="false" ht="15" hidden="false" customHeight="true" outlineLevel="0" collapsed="false">
      <c r="A19" s="4" t="s">
        <v>13</v>
      </c>
    </row>
    <row r="20" customFormat="false" ht="30" hidden="false" customHeight="true" outlineLevel="0" collapsed="false">
      <c r="A20" s="4" t="s">
        <v>14</v>
      </c>
    </row>
    <row r="21" customFormat="false" ht="15" hidden="false" customHeight="true" outlineLevel="0" collapsed="false">
      <c r="A21" s="4"/>
    </row>
    <row r="22" customFormat="false" ht="15" hidden="false" customHeight="true" outlineLevel="0" collapsed="false">
      <c r="A22" s="5" t="s">
        <v>15</v>
      </c>
    </row>
    <row r="23" customFormat="false" ht="30" hidden="false" customHeight="true" outlineLevel="0" collapsed="false">
      <c r="A23" s="4" t="s">
        <v>16</v>
      </c>
    </row>
    <row r="24" customFormat="false" ht="15" hidden="false" customHeight="true" outlineLevel="0" collapsed="false">
      <c r="A24" s="4"/>
    </row>
    <row r="25" customFormat="false" ht="15" hidden="false" customHeight="true" outlineLevel="0" collapsed="false">
      <c r="A25" s="5" t="s">
        <v>17</v>
      </c>
    </row>
    <row r="26" customFormat="false" ht="30" hidden="false" customHeight="true" outlineLevel="0" collapsed="false">
      <c r="A26" s="4" t="s">
        <v>18</v>
      </c>
    </row>
    <row r="27" customFormat="false" ht="30" hidden="false" customHeight="true" outlineLevel="0" collapsed="false">
      <c r="A27" s="4" t="s">
        <v>19</v>
      </c>
    </row>
    <row r="28" customFormat="false" ht="15" hidden="false" customHeight="true" outlineLevel="0" collapsed="false">
      <c r="A28" s="4" t="s">
        <v>20</v>
      </c>
    </row>
    <row r="29" customFormat="false" ht="30" hidden="false" customHeight="true" outlineLevel="0" collapsed="false">
      <c r="A29" s="4" t="s">
        <v>21</v>
      </c>
    </row>
    <row r="30" customFormat="false" ht="15" hidden="false" customHeight="true" outlineLevel="0" collapsed="false">
      <c r="A30" s="4"/>
    </row>
    <row r="31" customFormat="false" ht="15" hidden="false" customHeight="true" outlineLevel="0" collapsed="false">
      <c r="A31" s="4" t="s">
        <v>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59765625" defaultRowHeight="15" zeroHeight="false" outlineLevelRow="0" outlineLevelCol="0"/>
  <cols>
    <col collapsed="false" customWidth="true" hidden="false" outlineLevel="0" max="1" min="1" style="0" width="13"/>
    <col collapsed="false" customWidth="true" hidden="false" outlineLevel="0" max="2" min="2" style="0" width="14"/>
    <col collapsed="false" customWidth="true" hidden="false" outlineLevel="0" max="3" min="3" style="0" width="16"/>
    <col collapsed="false" customWidth="true" hidden="false" outlineLevel="0" max="4" min="4" style="0" width="15"/>
    <col collapsed="false" customWidth="true" hidden="false" outlineLevel="0" max="5" min="5" style="0" width="13"/>
    <col collapsed="false" customWidth="true" hidden="false" outlineLevel="0" max="6" min="6" style="0" width="18"/>
    <col collapsed="false" customWidth="true" hidden="false" outlineLevel="0" max="7" min="7" style="0" width="12"/>
    <col collapsed="false" customWidth="true" hidden="false" outlineLevel="0" max="8" min="8" style="0" width="17"/>
    <col collapsed="false" customWidth="true" hidden="false" outlineLevel="0" max="9" min="9" style="0" width="12"/>
    <col collapsed="false" customWidth="true" hidden="false" outlineLevel="0" max="11" min="10" style="0" width="13"/>
    <col collapsed="false" customWidth="true" hidden="false" outlineLevel="0" max="12" min="12" style="0" width="42"/>
    <col collapsed="false" customWidth="true" hidden="false" outlineLevel="0" max="13" min="13" style="0" width="16"/>
  </cols>
  <sheetData>
    <row r="1" customFormat="false" ht="25.5" hidden="false" customHeight="true" outlineLevel="0" collapsed="false">
      <c r="A1" s="7" t="s">
        <v>23</v>
      </c>
      <c r="B1" s="7"/>
      <c r="C1" s="7"/>
      <c r="D1" s="7"/>
      <c r="E1" s="7"/>
      <c r="F1" s="7"/>
      <c r="G1" s="7"/>
      <c r="H1" s="7"/>
      <c r="I1" s="7"/>
      <c r="J1" s="7"/>
      <c r="K1" s="7"/>
      <c r="L1" s="7"/>
      <c r="M1" s="7"/>
    </row>
    <row r="2" customFormat="false" ht="6" hidden="false" customHeight="true" outlineLevel="0" collapsed="false">
      <c r="A2" s="8"/>
      <c r="B2" s="8"/>
      <c r="C2" s="8"/>
      <c r="D2" s="8"/>
      <c r="E2" s="8"/>
      <c r="F2" s="8"/>
      <c r="G2" s="8"/>
      <c r="H2" s="8"/>
      <c r="I2" s="8"/>
      <c r="J2" s="8"/>
      <c r="K2" s="8"/>
      <c r="L2" s="8"/>
      <c r="M2" s="8"/>
    </row>
    <row r="3" customFormat="false" ht="15" hidden="false" customHeight="false" outlineLevel="0" collapsed="false">
      <c r="A3" s="9" t="s">
        <v>24</v>
      </c>
      <c r="B3" s="10" t="n">
        <v>4850</v>
      </c>
    </row>
    <row r="4" customFormat="false" ht="15" hidden="false" customHeight="false" outlineLevel="0" collapsed="false">
      <c r="A4" s="11" t="s">
        <v>25</v>
      </c>
      <c r="B4" s="11"/>
      <c r="C4" s="11"/>
      <c r="D4" s="11"/>
      <c r="E4" s="11"/>
      <c r="F4" s="11"/>
      <c r="G4" s="11"/>
      <c r="H4" s="11"/>
      <c r="I4" s="11"/>
      <c r="J4" s="11"/>
      <c r="K4" s="11"/>
      <c r="L4" s="11"/>
      <c r="M4" s="11"/>
    </row>
    <row r="6" customFormat="false" ht="30" hidden="false" customHeight="true" outlineLevel="0" collapsed="false">
      <c r="A6" s="12" t="s">
        <v>26</v>
      </c>
      <c r="B6" s="12" t="s">
        <v>27</v>
      </c>
      <c r="C6" s="12" t="s">
        <v>28</v>
      </c>
      <c r="D6" s="12" t="s">
        <v>29</v>
      </c>
      <c r="E6" s="12" t="s">
        <v>30</v>
      </c>
      <c r="F6" s="12" t="s">
        <v>31</v>
      </c>
      <c r="G6" s="12" t="s">
        <v>32</v>
      </c>
      <c r="H6" s="12" t="s">
        <v>33</v>
      </c>
      <c r="I6" s="12" t="s">
        <v>34</v>
      </c>
      <c r="J6" s="12" t="s">
        <v>35</v>
      </c>
      <c r="K6" s="12" t="s">
        <v>36</v>
      </c>
      <c r="L6" s="12" t="s">
        <v>37</v>
      </c>
      <c r="M6" s="12" t="s">
        <v>38</v>
      </c>
    </row>
    <row r="7" customFormat="false" ht="15" hidden="false" customHeight="false" outlineLevel="0" collapsed="false">
      <c r="A7" s="13" t="n">
        <v>46296</v>
      </c>
      <c r="B7" s="14" t="n">
        <v>1150</v>
      </c>
      <c r="C7" s="15"/>
      <c r="D7" s="15"/>
      <c r="E7" s="15"/>
      <c r="F7" s="15"/>
      <c r="G7" s="15"/>
      <c r="H7" s="15"/>
      <c r="I7" s="15"/>
      <c r="J7" s="15"/>
      <c r="K7" s="15"/>
      <c r="L7" s="15" t="s">
        <v>39</v>
      </c>
      <c r="M7" s="14" t="n">
        <f aca="false">$B$3+SUM(B7:C7)-SUM(D7:K7)</f>
        <v>6000</v>
      </c>
    </row>
    <row r="8" customFormat="false" ht="15" hidden="false" customHeight="false" outlineLevel="0" collapsed="false">
      <c r="A8" s="13" t="n">
        <v>46297</v>
      </c>
      <c r="B8" s="15"/>
      <c r="C8" s="15"/>
      <c r="D8" s="15"/>
      <c r="E8" s="15"/>
      <c r="F8" s="15"/>
      <c r="G8" s="15"/>
      <c r="H8" s="15"/>
      <c r="I8" s="15"/>
      <c r="J8" s="15"/>
      <c r="K8" s="15"/>
      <c r="L8" s="15"/>
      <c r="M8" s="14" t="n">
        <f aca="false">M7+SUM(B8:C8)-SUM(D8:K8)</f>
        <v>6000</v>
      </c>
    </row>
    <row r="9" customFormat="false" ht="15" hidden="false" customHeight="false" outlineLevel="0" collapsed="false">
      <c r="A9" s="13" t="n">
        <v>46298</v>
      </c>
      <c r="B9" s="15"/>
      <c r="C9" s="15"/>
      <c r="D9" s="14" t="n">
        <v>512.4</v>
      </c>
      <c r="E9" s="15"/>
      <c r="F9" s="15"/>
      <c r="G9" s="15"/>
      <c r="H9" s="15"/>
      <c r="I9" s="15"/>
      <c r="J9" s="15"/>
      <c r="K9" s="15"/>
      <c r="L9" s="15" t="s">
        <v>40</v>
      </c>
      <c r="M9" s="14" t="n">
        <f aca="false">M8+SUM(B9:C9)-SUM(D9:K9)</f>
        <v>5487.6</v>
      </c>
    </row>
    <row r="10" customFormat="false" ht="15" hidden="false" customHeight="false" outlineLevel="0" collapsed="false">
      <c r="A10" s="13" t="n">
        <v>46299</v>
      </c>
      <c r="B10" s="15"/>
      <c r="C10" s="15"/>
      <c r="D10" s="15"/>
      <c r="E10" s="15"/>
      <c r="F10" s="15"/>
      <c r="G10" s="15"/>
      <c r="H10" s="15"/>
      <c r="I10" s="15"/>
      <c r="J10" s="15"/>
      <c r="K10" s="15"/>
      <c r="L10" s="15"/>
      <c r="M10" s="14" t="n">
        <f aca="false">M9+SUM(B10:C10)-SUM(D10:K10)</f>
        <v>5487.6</v>
      </c>
    </row>
    <row r="11" customFormat="false" ht="15" hidden="false" customHeight="false" outlineLevel="0" collapsed="false">
      <c r="A11" s="13" t="n">
        <v>46300</v>
      </c>
      <c r="B11" s="15"/>
      <c r="C11" s="15"/>
      <c r="D11" s="15"/>
      <c r="E11" s="15"/>
      <c r="F11" s="14" t="n">
        <v>138</v>
      </c>
      <c r="G11" s="15"/>
      <c r="H11" s="15"/>
      <c r="I11" s="15"/>
      <c r="J11" s="15"/>
      <c r="K11" s="15"/>
      <c r="L11" s="15" t="s">
        <v>41</v>
      </c>
      <c r="M11" s="14" t="n">
        <f aca="false">M10+SUM(B11:C11)-SUM(D11:K11)</f>
        <v>5349.6</v>
      </c>
    </row>
    <row r="12" customFormat="false" ht="15" hidden="false" customHeight="false" outlineLevel="0" collapsed="false">
      <c r="A12" s="13" t="n">
        <v>46301</v>
      </c>
      <c r="B12" s="15"/>
      <c r="C12" s="15"/>
      <c r="D12" s="15"/>
      <c r="E12" s="15"/>
      <c r="F12" s="15"/>
      <c r="G12" s="15"/>
      <c r="H12" s="15"/>
      <c r="I12" s="15"/>
      <c r="J12" s="15"/>
      <c r="K12" s="15"/>
      <c r="L12" s="15"/>
      <c r="M12" s="14" t="n">
        <f aca="false">M11+SUM(B12:C12)-SUM(D12:K12)</f>
        <v>5349.6</v>
      </c>
    </row>
    <row r="13" customFormat="false" ht="15" hidden="false" customHeight="false" outlineLevel="0" collapsed="false">
      <c r="A13" s="13" t="n">
        <v>46302</v>
      </c>
      <c r="B13" s="14" t="n">
        <v>950</v>
      </c>
      <c r="C13" s="15"/>
      <c r="D13" s="15"/>
      <c r="E13" s="15"/>
      <c r="F13" s="15"/>
      <c r="G13" s="15"/>
      <c r="H13" s="15"/>
      <c r="I13" s="15"/>
      <c r="J13" s="15"/>
      <c r="K13" s="15"/>
      <c r="L13" s="15" t="s">
        <v>42</v>
      </c>
      <c r="M13" s="14" t="n">
        <f aca="false">M12+SUM(B13:C13)-SUM(D13:K13)</f>
        <v>6299.6</v>
      </c>
    </row>
    <row r="14" customFormat="false" ht="15" hidden="false" customHeight="false" outlineLevel="0" collapsed="false">
      <c r="A14" s="13" t="n">
        <v>46303</v>
      </c>
      <c r="B14" s="15"/>
      <c r="C14" s="15"/>
      <c r="D14" s="15"/>
      <c r="E14" s="15"/>
      <c r="F14" s="15"/>
      <c r="G14" s="15"/>
      <c r="H14" s="15"/>
      <c r="I14" s="15"/>
      <c r="J14" s="15"/>
      <c r="K14" s="15"/>
      <c r="L14" s="15"/>
      <c r="M14" s="14" t="n">
        <f aca="false">M13+SUM(B14:C14)-SUM(D14:K14)</f>
        <v>6299.6</v>
      </c>
    </row>
    <row r="15" customFormat="false" ht="15" hidden="false" customHeight="false" outlineLevel="0" collapsed="false">
      <c r="A15" s="13" t="n">
        <v>46304</v>
      </c>
      <c r="B15" s="15"/>
      <c r="C15" s="15"/>
      <c r="D15" s="15"/>
      <c r="E15" s="15"/>
      <c r="F15" s="14" t="n">
        <v>114</v>
      </c>
      <c r="G15" s="15"/>
      <c r="H15" s="15"/>
      <c r="I15" s="15"/>
      <c r="J15" s="15"/>
      <c r="K15" s="15"/>
      <c r="L15" s="15" t="s">
        <v>43</v>
      </c>
      <c r="M15" s="14" t="n">
        <f aca="false">M14+SUM(B15:C15)-SUM(D15:K15)</f>
        <v>6185.6</v>
      </c>
    </row>
    <row r="16" customFormat="false" ht="15" hidden="false" customHeight="false" outlineLevel="0" collapsed="false">
      <c r="A16" s="13" t="n">
        <v>46305</v>
      </c>
      <c r="B16" s="15"/>
      <c r="C16" s="15"/>
      <c r="D16" s="15"/>
      <c r="E16" s="15"/>
      <c r="F16" s="15"/>
      <c r="G16" s="15"/>
      <c r="H16" s="15"/>
      <c r="I16" s="15"/>
      <c r="J16" s="15"/>
      <c r="K16" s="15"/>
      <c r="L16" s="15"/>
      <c r="M16" s="14" t="n">
        <f aca="false">M15+SUM(B16:C16)-SUM(D16:K16)</f>
        <v>6185.6</v>
      </c>
    </row>
    <row r="17" customFormat="false" ht="15" hidden="false" customHeight="false" outlineLevel="0" collapsed="false">
      <c r="A17" s="13" t="n">
        <v>46306</v>
      </c>
      <c r="B17" s="15"/>
      <c r="C17" s="15"/>
      <c r="D17" s="15"/>
      <c r="E17" s="14" t="n">
        <v>185</v>
      </c>
      <c r="F17" s="15"/>
      <c r="G17" s="15"/>
      <c r="H17" s="15"/>
      <c r="I17" s="15"/>
      <c r="J17" s="15"/>
      <c r="K17" s="15"/>
      <c r="L17" s="15" t="s">
        <v>44</v>
      </c>
      <c r="M17" s="14" t="n">
        <f aca="false">M16+SUM(B17:C17)-SUM(D17:K17)</f>
        <v>6000.6</v>
      </c>
    </row>
    <row r="18" customFormat="false" ht="15" hidden="false" customHeight="false" outlineLevel="0" collapsed="false">
      <c r="A18" s="13" t="n">
        <v>46307</v>
      </c>
      <c r="B18" s="15"/>
      <c r="C18" s="15"/>
      <c r="D18" s="15"/>
      <c r="E18" s="15"/>
      <c r="F18" s="15"/>
      <c r="G18" s="15"/>
      <c r="H18" s="15"/>
      <c r="I18" s="15"/>
      <c r="J18" s="15"/>
      <c r="K18" s="15"/>
      <c r="L18" s="15"/>
      <c r="M18" s="14" t="n">
        <f aca="false">M17+SUM(B18:C18)-SUM(D18:K18)</f>
        <v>6000.6</v>
      </c>
    </row>
    <row r="19" customFormat="false" ht="15" hidden="false" customHeight="false" outlineLevel="0" collapsed="false">
      <c r="A19" s="13" t="n">
        <v>46308</v>
      </c>
      <c r="B19" s="15"/>
      <c r="C19" s="15"/>
      <c r="D19" s="15"/>
      <c r="E19" s="15"/>
      <c r="F19" s="15"/>
      <c r="G19" s="14" t="n">
        <v>85</v>
      </c>
      <c r="H19" s="15"/>
      <c r="I19" s="15"/>
      <c r="J19" s="15"/>
      <c r="K19" s="15"/>
      <c r="L19" s="15" t="s">
        <v>45</v>
      </c>
      <c r="M19" s="14" t="n">
        <f aca="false">M18+SUM(B19:C19)-SUM(D19:K19)</f>
        <v>5915.6</v>
      </c>
    </row>
    <row r="20" customFormat="false" ht="15" hidden="false" customHeight="false" outlineLevel="0" collapsed="false">
      <c r="A20" s="13" t="n">
        <v>46309</v>
      </c>
      <c r="B20" s="15"/>
      <c r="C20" s="15"/>
      <c r="D20" s="15"/>
      <c r="E20" s="15"/>
      <c r="F20" s="15"/>
      <c r="G20" s="15"/>
      <c r="H20" s="15"/>
      <c r="I20" s="15"/>
      <c r="J20" s="15"/>
      <c r="K20" s="15"/>
      <c r="L20" s="15"/>
      <c r="M20" s="14" t="n">
        <f aca="false">M19+SUM(B20:C20)-SUM(D20:K20)</f>
        <v>5915.6</v>
      </c>
    </row>
    <row r="21" customFormat="false" ht="15" hidden="false" customHeight="false" outlineLevel="0" collapsed="false">
      <c r="A21" s="13" t="n">
        <v>46310</v>
      </c>
      <c r="B21" s="15"/>
      <c r="C21" s="15"/>
      <c r="D21" s="15"/>
      <c r="E21" s="15"/>
      <c r="F21" s="15"/>
      <c r="G21" s="15"/>
      <c r="H21" s="15"/>
      <c r="I21" s="14" t="n">
        <v>60</v>
      </c>
      <c r="J21" s="15"/>
      <c r="K21" s="15"/>
      <c r="L21" s="15" t="s">
        <v>46</v>
      </c>
      <c r="M21" s="14" t="n">
        <f aca="false">M20+SUM(B21:C21)-SUM(D21:K21)</f>
        <v>5855.6</v>
      </c>
    </row>
    <row r="22" customFormat="false" ht="15" hidden="false" customHeight="false" outlineLevel="0" collapsed="false">
      <c r="A22" s="13" t="n">
        <v>46311</v>
      </c>
      <c r="B22" s="15"/>
      <c r="C22" s="14" t="n">
        <v>40</v>
      </c>
      <c r="D22" s="15"/>
      <c r="E22" s="15"/>
      <c r="F22" s="15"/>
      <c r="G22" s="15"/>
      <c r="H22" s="15"/>
      <c r="I22" s="15"/>
      <c r="J22" s="15"/>
      <c r="K22" s="15"/>
      <c r="L22" s="15" t="s">
        <v>47</v>
      </c>
      <c r="M22" s="14" t="n">
        <f aca="false">M21+SUM(B22:C22)-SUM(D22:K22)</f>
        <v>5895.6</v>
      </c>
    </row>
    <row r="23" customFormat="false" ht="15" hidden="false" customHeight="false" outlineLevel="0" collapsed="false">
      <c r="A23" s="13" t="n">
        <v>46312</v>
      </c>
      <c r="B23" s="15"/>
      <c r="C23" s="15"/>
      <c r="D23" s="15"/>
      <c r="E23" s="15"/>
      <c r="F23" s="15"/>
      <c r="G23" s="15"/>
      <c r="H23" s="15"/>
      <c r="I23" s="15"/>
      <c r="J23" s="15"/>
      <c r="K23" s="15"/>
      <c r="L23" s="15"/>
      <c r="M23" s="14" t="n">
        <f aca="false">M22+SUM(B23:C23)-SUM(D23:K23)</f>
        <v>5895.6</v>
      </c>
    </row>
    <row r="24" customFormat="false" ht="15" hidden="false" customHeight="false" outlineLevel="0" collapsed="false">
      <c r="A24" s="13" t="n">
        <v>46313</v>
      </c>
      <c r="B24" s="15"/>
      <c r="C24" s="15"/>
      <c r="D24" s="15"/>
      <c r="E24" s="15"/>
      <c r="F24" s="15"/>
      <c r="G24" s="15"/>
      <c r="H24" s="15"/>
      <c r="I24" s="15"/>
      <c r="J24" s="15"/>
      <c r="K24" s="15"/>
      <c r="L24" s="15"/>
      <c r="M24" s="14" t="n">
        <f aca="false">M23+SUM(B24:C24)-SUM(D24:K24)</f>
        <v>5895.6</v>
      </c>
    </row>
    <row r="25" customFormat="false" ht="15" hidden="false" customHeight="false" outlineLevel="0" collapsed="false">
      <c r="A25" s="13" t="n">
        <v>46314</v>
      </c>
      <c r="B25" s="15"/>
      <c r="C25" s="15"/>
      <c r="D25" s="15"/>
      <c r="E25" s="15"/>
      <c r="F25" s="15"/>
      <c r="G25" s="15"/>
      <c r="H25" s="15"/>
      <c r="I25" s="15"/>
      <c r="J25" s="15"/>
      <c r="K25" s="15"/>
      <c r="L25" s="15"/>
      <c r="M25" s="14" t="n">
        <f aca="false">M24+SUM(B25:C25)-SUM(D25:K25)</f>
        <v>5895.6</v>
      </c>
    </row>
    <row r="26" customFormat="false" ht="15" hidden="false" customHeight="false" outlineLevel="0" collapsed="false">
      <c r="A26" s="13" t="n">
        <v>46315</v>
      </c>
      <c r="B26" s="15"/>
      <c r="C26" s="15"/>
      <c r="D26" s="15"/>
      <c r="E26" s="15"/>
      <c r="F26" s="15"/>
      <c r="G26" s="15"/>
      <c r="H26" s="14" t="n">
        <v>75</v>
      </c>
      <c r="I26" s="15"/>
      <c r="J26" s="15"/>
      <c r="K26" s="15"/>
      <c r="L26" s="15" t="s">
        <v>48</v>
      </c>
      <c r="M26" s="14" t="n">
        <f aca="false">M25+SUM(B26:C26)-SUM(D26:K26)</f>
        <v>5820.6</v>
      </c>
    </row>
    <row r="27" customFormat="false" ht="15" hidden="false" customHeight="false" outlineLevel="0" collapsed="false">
      <c r="A27" s="13" t="n">
        <v>46316</v>
      </c>
      <c r="B27" s="15"/>
      <c r="C27" s="15"/>
      <c r="D27" s="15"/>
      <c r="E27" s="15"/>
      <c r="F27" s="15"/>
      <c r="G27" s="15"/>
      <c r="H27" s="15"/>
      <c r="I27" s="15"/>
      <c r="J27" s="15"/>
      <c r="K27" s="15"/>
      <c r="L27" s="15"/>
      <c r="M27" s="14" t="n">
        <f aca="false">M26+SUM(B27:C27)-SUM(D27:K27)</f>
        <v>5820.6</v>
      </c>
    </row>
    <row r="28" customFormat="false" ht="15" hidden="false" customHeight="false" outlineLevel="0" collapsed="false">
      <c r="A28" s="13" t="n">
        <v>46317</v>
      </c>
      <c r="B28" s="15"/>
      <c r="C28" s="15"/>
      <c r="D28" s="15"/>
      <c r="E28" s="15"/>
      <c r="F28" s="15"/>
      <c r="G28" s="15"/>
      <c r="H28" s="15"/>
      <c r="I28" s="14" t="n">
        <v>60</v>
      </c>
      <c r="J28" s="15"/>
      <c r="K28" s="15"/>
      <c r="L28" s="15" t="s">
        <v>46</v>
      </c>
      <c r="M28" s="14" t="n">
        <f aca="false">M27+SUM(B28:C28)-SUM(D28:K28)</f>
        <v>5760.6</v>
      </c>
    </row>
    <row r="29" customFormat="false" ht="15" hidden="false" customHeight="false" outlineLevel="0" collapsed="false">
      <c r="A29" s="13" t="n">
        <v>46318</v>
      </c>
      <c r="B29" s="15"/>
      <c r="C29" s="15"/>
      <c r="D29" s="15"/>
      <c r="E29" s="15"/>
      <c r="F29" s="15"/>
      <c r="G29" s="15"/>
      <c r="H29" s="15"/>
      <c r="I29" s="15"/>
      <c r="J29" s="15"/>
      <c r="K29" s="15"/>
      <c r="L29" s="15"/>
      <c r="M29" s="14" t="n">
        <f aca="false">M28+SUM(B29:C29)-SUM(D29:K29)</f>
        <v>5760.6</v>
      </c>
    </row>
    <row r="30" customFormat="false" ht="15" hidden="false" customHeight="false" outlineLevel="0" collapsed="false">
      <c r="A30" s="13" t="n">
        <v>46319</v>
      </c>
      <c r="B30" s="15"/>
      <c r="C30" s="15"/>
      <c r="D30" s="15"/>
      <c r="E30" s="15"/>
      <c r="F30" s="15"/>
      <c r="G30" s="15"/>
      <c r="H30" s="15"/>
      <c r="I30" s="15"/>
      <c r="J30" s="14" t="n">
        <v>142.5</v>
      </c>
      <c r="K30" s="15"/>
      <c r="L30" s="15" t="s">
        <v>49</v>
      </c>
      <c r="M30" s="14" t="n">
        <f aca="false">M29+SUM(B30:C30)-SUM(D30:K30)</f>
        <v>5618.1</v>
      </c>
    </row>
    <row r="31" customFormat="false" ht="15" hidden="false" customHeight="false" outlineLevel="0" collapsed="false">
      <c r="A31" s="13" t="n">
        <v>46320</v>
      </c>
      <c r="B31" s="15"/>
      <c r="C31" s="15"/>
      <c r="D31" s="15"/>
      <c r="E31" s="15"/>
      <c r="F31" s="15"/>
      <c r="G31" s="15"/>
      <c r="H31" s="15"/>
      <c r="I31" s="15"/>
      <c r="J31" s="15"/>
      <c r="K31" s="15"/>
      <c r="L31" s="15"/>
      <c r="M31" s="14" t="n">
        <f aca="false">M30+SUM(B31:C31)-SUM(D31:K31)</f>
        <v>5618.1</v>
      </c>
    </row>
    <row r="32" customFormat="false" ht="15" hidden="false" customHeight="false" outlineLevel="0" collapsed="false">
      <c r="A32" s="13" t="n">
        <v>46321</v>
      </c>
      <c r="B32" s="15"/>
      <c r="C32" s="15"/>
      <c r="D32" s="15"/>
      <c r="E32" s="15"/>
      <c r="F32" s="15"/>
      <c r="G32" s="15"/>
      <c r="H32" s="15"/>
      <c r="I32" s="15"/>
      <c r="J32" s="15"/>
      <c r="K32" s="15"/>
      <c r="L32" s="15"/>
      <c r="M32" s="14" t="n">
        <f aca="false">M31+SUM(B32:C32)-SUM(D32:K32)</f>
        <v>5618.1</v>
      </c>
    </row>
    <row r="33" customFormat="false" ht="15" hidden="false" customHeight="false" outlineLevel="0" collapsed="false">
      <c r="A33" s="13" t="n">
        <v>46322</v>
      </c>
      <c r="B33" s="15"/>
      <c r="C33" s="15"/>
      <c r="D33" s="15"/>
      <c r="E33" s="15"/>
      <c r="F33" s="15"/>
      <c r="G33" s="15"/>
      <c r="H33" s="15"/>
      <c r="I33" s="15"/>
      <c r="J33" s="15"/>
      <c r="K33" s="15"/>
      <c r="L33" s="15"/>
      <c r="M33" s="14" t="n">
        <f aca="false">M32+SUM(B33:C33)-SUM(D33:K33)</f>
        <v>5618.1</v>
      </c>
    </row>
    <row r="34" customFormat="false" ht="15" hidden="false" customHeight="false" outlineLevel="0" collapsed="false">
      <c r="A34" s="13" t="n">
        <v>46323</v>
      </c>
      <c r="B34" s="15"/>
      <c r="C34" s="15"/>
      <c r="D34" s="15"/>
      <c r="E34" s="15"/>
      <c r="F34" s="15"/>
      <c r="G34" s="15"/>
      <c r="H34" s="15"/>
      <c r="I34" s="15"/>
      <c r="J34" s="15"/>
      <c r="K34" s="15"/>
      <c r="L34" s="15"/>
      <c r="M34" s="14" t="n">
        <f aca="false">M33+SUM(B34:C34)-SUM(D34:K34)</f>
        <v>5618.1</v>
      </c>
    </row>
    <row r="35" customFormat="false" ht="15" hidden="false" customHeight="false" outlineLevel="0" collapsed="false">
      <c r="A35" s="13" t="n">
        <v>46324</v>
      </c>
      <c r="B35" s="15"/>
      <c r="C35" s="15"/>
      <c r="D35" s="15"/>
      <c r="E35" s="15"/>
      <c r="F35" s="15"/>
      <c r="G35" s="15"/>
      <c r="H35" s="15"/>
      <c r="I35" s="15"/>
      <c r="J35" s="15"/>
      <c r="K35" s="15"/>
      <c r="L35" s="15"/>
      <c r="M35" s="14" t="n">
        <f aca="false">M34+SUM(B35:C35)-SUM(D35:K35)</f>
        <v>5618.1</v>
      </c>
    </row>
    <row r="36" customFormat="false" ht="15" hidden="false" customHeight="false" outlineLevel="0" collapsed="false">
      <c r="A36" s="13" t="n">
        <v>46325</v>
      </c>
      <c r="B36" s="15"/>
      <c r="C36" s="15"/>
      <c r="D36" s="15"/>
      <c r="E36" s="15"/>
      <c r="F36" s="15"/>
      <c r="G36" s="15"/>
      <c r="H36" s="15"/>
      <c r="I36" s="15"/>
      <c r="J36" s="15"/>
      <c r="K36" s="15"/>
      <c r="L36" s="15"/>
      <c r="M36" s="14" t="n">
        <f aca="false">M35+SUM(B36:C36)-SUM(D36:K36)</f>
        <v>5618.1</v>
      </c>
    </row>
    <row r="37" customFormat="false" ht="15" hidden="false" customHeight="false" outlineLevel="0" collapsed="false">
      <c r="A37" s="13" t="n">
        <v>46326</v>
      </c>
      <c r="B37" s="15"/>
      <c r="C37" s="15"/>
      <c r="D37" s="15"/>
      <c r="E37" s="15"/>
      <c r="F37" s="15"/>
      <c r="G37" s="15"/>
      <c r="H37" s="15"/>
      <c r="I37" s="15"/>
      <c r="J37" s="15"/>
      <c r="K37" s="15"/>
      <c r="L37" s="15"/>
      <c r="M37" s="14" t="n">
        <f aca="false">M36+SUM(B37:C37)-SUM(D37:K37)</f>
        <v>5618.1</v>
      </c>
    </row>
    <row r="38" customFormat="false" ht="15" hidden="false" customHeight="false" outlineLevel="0" collapsed="false">
      <c r="A38" s="9" t="s">
        <v>50</v>
      </c>
      <c r="B38" s="16" t="n">
        <f aca="false">SUM(B7:B37)</f>
        <v>2100</v>
      </c>
      <c r="C38" s="16" t="n">
        <f aca="false">SUM(C7:C37)</f>
        <v>40</v>
      </c>
      <c r="D38" s="16" t="n">
        <f aca="false">SUM(D7:D37)</f>
        <v>512.4</v>
      </c>
      <c r="E38" s="16" t="n">
        <f aca="false">SUM(E7:E37)</f>
        <v>185</v>
      </c>
      <c r="F38" s="16" t="n">
        <f aca="false">SUM(F7:F37)</f>
        <v>252</v>
      </c>
      <c r="G38" s="16" t="n">
        <f aca="false">SUM(G7:G37)</f>
        <v>85</v>
      </c>
      <c r="H38" s="16" t="n">
        <f aca="false">SUM(H7:H37)</f>
        <v>75</v>
      </c>
      <c r="I38" s="16" t="n">
        <f aca="false">SUM(I7:I37)</f>
        <v>120</v>
      </c>
      <c r="J38" s="16" t="n">
        <f aca="false">SUM(J7:J37)</f>
        <v>142.5</v>
      </c>
      <c r="K38" s="16" t="n">
        <f aca="false">SUM(K7:K37)</f>
        <v>0</v>
      </c>
      <c r="L38" s="9" t="s">
        <v>51</v>
      </c>
      <c r="M38" s="16" t="n">
        <f aca="false">$B$3+SUM(B38:C38)-SUM(D38:K38)</f>
        <v>5618.1</v>
      </c>
    </row>
    <row r="40" customFormat="false" ht="15" hidden="false" customHeight="false" outlineLevel="0" collapsed="false">
      <c r="A40" s="9" t="s">
        <v>52</v>
      </c>
      <c r="B40" s="17" t="n">
        <f aca="false">SUM(B38:C38)</f>
        <v>2140</v>
      </c>
    </row>
    <row r="41" customFormat="false" ht="15" hidden="false" customHeight="false" outlineLevel="0" collapsed="false">
      <c r="A41" s="9" t="s">
        <v>53</v>
      </c>
      <c r="B41" s="17" t="n">
        <f aca="false">SUM(D38:K38)</f>
        <v>1371.9</v>
      </c>
    </row>
    <row r="42" customFormat="false" ht="15" hidden="false" customHeight="false" outlineLevel="0" collapsed="false">
      <c r="A42" s="9" t="s">
        <v>54</v>
      </c>
      <c r="B42" s="17" t="n">
        <f aca="false">B40-B41</f>
        <v>768.1</v>
      </c>
    </row>
    <row r="43" customFormat="false" ht="15" hidden="false" customHeight="false" outlineLevel="0" collapsed="false">
      <c r="A43" s="9" t="s">
        <v>55</v>
      </c>
      <c r="B43" s="10" t="n">
        <f aca="false">M38</f>
        <v>5618.1</v>
      </c>
    </row>
  </sheetData>
  <mergeCells count="3">
    <mergeCell ref="A1:M1"/>
    <mergeCell ref="A2:M2"/>
    <mergeCell ref="A4:M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zeroHeight="false" outlineLevelRow="0" outlineLevelCol="0"/>
  <cols>
    <col collapsed="false" customWidth="true" hidden="false" outlineLevel="0" max="1" min="1" style="0" width="42"/>
    <col collapsed="false" customWidth="true" hidden="false" outlineLevel="0" max="3" min="2" style="0" width="18"/>
    <col collapsed="false" customWidth="true" hidden="false" outlineLevel="0" max="6" min="4" style="0" width="14"/>
  </cols>
  <sheetData>
    <row r="1" customFormat="false" ht="25.5" hidden="false" customHeight="true" outlineLevel="0" collapsed="false">
      <c r="A1" s="7" t="s">
        <v>56</v>
      </c>
      <c r="B1" s="7"/>
      <c r="C1" s="7"/>
      <c r="D1" s="7"/>
      <c r="E1" s="7"/>
      <c r="F1" s="7"/>
    </row>
    <row r="2" customFormat="false" ht="6" hidden="false" customHeight="true" outlineLevel="0" collapsed="false">
      <c r="A2" s="8"/>
      <c r="B2" s="8"/>
      <c r="C2" s="8"/>
      <c r="D2" s="8"/>
      <c r="E2" s="8"/>
      <c r="F2" s="8"/>
    </row>
    <row r="4" customFormat="false" ht="15" hidden="false" customHeight="false" outlineLevel="0" collapsed="false">
      <c r="A4" s="9" t="s">
        <v>57</v>
      </c>
      <c r="B4" s="10" t="n">
        <f aca="false">'Cash Book'!M38</f>
        <v>5618.1</v>
      </c>
    </row>
    <row r="6" customFormat="false" ht="15" hidden="false" customHeight="false" outlineLevel="0" collapsed="false">
      <c r="A6" s="18" t="s">
        <v>58</v>
      </c>
      <c r="B6" s="18"/>
      <c r="C6" s="18"/>
      <c r="D6" s="18"/>
      <c r="E6" s="18"/>
      <c r="F6" s="18"/>
    </row>
    <row r="7" customFormat="false" ht="15" hidden="false" customHeight="false" outlineLevel="0" collapsed="false">
      <c r="A7" s="0" t="s">
        <v>59</v>
      </c>
      <c r="B7" s="17" t="n">
        <v>1900</v>
      </c>
    </row>
    <row r="8" customFormat="false" ht="15" hidden="false" customHeight="false" outlineLevel="0" collapsed="false">
      <c r="A8" s="0" t="s">
        <v>60</v>
      </c>
      <c r="B8" s="17" t="n">
        <v>0</v>
      </c>
    </row>
    <row r="9" customFormat="false" ht="15" hidden="false" customHeight="false" outlineLevel="0" collapsed="false">
      <c r="A9" s="9" t="s">
        <v>61</v>
      </c>
      <c r="B9" s="10" t="n">
        <f aca="false">B7-B8</f>
        <v>1900</v>
      </c>
    </row>
    <row r="10" customFormat="false" ht="31.3" hidden="false" customHeight="true" outlineLevel="0" collapsed="false">
      <c r="A10" s="19" t="s">
        <v>62</v>
      </c>
      <c r="B10" s="19"/>
      <c r="C10" s="19"/>
      <c r="D10" s="19"/>
      <c r="E10" s="19"/>
      <c r="F10" s="19"/>
    </row>
    <row r="11" customFormat="false" ht="15" hidden="false" customHeight="false" outlineLevel="0" collapsed="false">
      <c r="A11" s="18" t="s">
        <v>63</v>
      </c>
      <c r="B11" s="18"/>
      <c r="C11" s="18"/>
      <c r="D11" s="18"/>
      <c r="E11" s="18"/>
      <c r="F11" s="18"/>
    </row>
    <row r="12" customFormat="false" ht="15" hidden="false" customHeight="false" outlineLevel="0" collapsed="false">
      <c r="A12" s="20" t="s">
        <v>64</v>
      </c>
      <c r="B12" s="20" t="s">
        <v>65</v>
      </c>
      <c r="C12" s="20" t="s">
        <v>66</v>
      </c>
    </row>
    <row r="13" customFormat="false" ht="15" hidden="false" customHeight="false" outlineLevel="0" collapsed="false">
      <c r="A13" s="15" t="s">
        <v>67</v>
      </c>
      <c r="B13" s="13" t="n">
        <v>46329</v>
      </c>
      <c r="C13" s="14" t="n">
        <v>512.4</v>
      </c>
    </row>
    <row r="14" customFormat="false" ht="15" hidden="false" customHeight="false" outlineLevel="0" collapsed="false">
      <c r="A14" s="15" t="s">
        <v>68</v>
      </c>
      <c r="B14" s="13" t="n">
        <v>46334</v>
      </c>
      <c r="C14" s="14" t="n">
        <v>252</v>
      </c>
    </row>
    <row r="15" customFormat="false" ht="15" hidden="false" customHeight="false" outlineLevel="0" collapsed="false">
      <c r="A15" s="15" t="s">
        <v>69</v>
      </c>
      <c r="B15" s="13" t="n">
        <v>46341</v>
      </c>
      <c r="C15" s="14" t="n">
        <v>210</v>
      </c>
    </row>
    <row r="16" customFormat="false" ht="15" hidden="false" customHeight="false" outlineLevel="0" collapsed="false">
      <c r="A16" s="15" t="s">
        <v>33</v>
      </c>
      <c r="B16" s="13" t="n">
        <v>46346</v>
      </c>
      <c r="C16" s="14" t="n">
        <v>75</v>
      </c>
    </row>
    <row r="17" customFormat="false" ht="15" hidden="false" customHeight="false" outlineLevel="0" collapsed="false">
      <c r="A17" s="15" t="s">
        <v>34</v>
      </c>
      <c r="B17" s="13" t="n">
        <v>46346</v>
      </c>
      <c r="C17" s="14" t="n">
        <v>60</v>
      </c>
    </row>
    <row r="18" customFormat="false" ht="15" hidden="false" customHeight="false" outlineLevel="0" collapsed="false">
      <c r="A18" s="15" t="s">
        <v>70</v>
      </c>
      <c r="B18" s="13" t="n">
        <v>46351</v>
      </c>
      <c r="C18" s="14" t="n">
        <v>150</v>
      </c>
    </row>
    <row r="19" customFormat="false" ht="15" hidden="false" customHeight="false" outlineLevel="0" collapsed="false">
      <c r="A19" s="9" t="s">
        <v>71</v>
      </c>
      <c r="C19" s="16" t="n">
        <f aca="false">SUM(C13:C18)</f>
        <v>1259.4</v>
      </c>
    </row>
    <row r="21" customFormat="false" ht="30" hidden="false" customHeight="true" outlineLevel="0" collapsed="false">
      <c r="A21" s="21" t="s">
        <v>72</v>
      </c>
      <c r="B21" s="22" t="n">
        <f aca="false">B4-B9-C19</f>
        <v>2458.7</v>
      </c>
    </row>
    <row r="22" customFormat="false" ht="16.4" hidden="false" customHeight="true" outlineLevel="0" collapsed="false">
      <c r="A22" s="23" t="s">
        <v>73</v>
      </c>
      <c r="B22" s="23"/>
      <c r="C22" s="23"/>
      <c r="D22" s="23"/>
      <c r="E22" s="23"/>
      <c r="F22" s="23"/>
    </row>
    <row r="24" customFormat="false" ht="15" hidden="false" customHeight="false" outlineLevel="0" collapsed="false">
      <c r="A24" s="18" t="s">
        <v>74</v>
      </c>
      <c r="B24" s="18"/>
      <c r="C24" s="18"/>
      <c r="D24" s="18"/>
      <c r="E24" s="18"/>
      <c r="F24" s="18"/>
    </row>
    <row r="25" customFormat="false" ht="30" hidden="false" customHeight="true" outlineLevel="0" collapsed="false">
      <c r="A25" s="23" t="s">
        <v>75</v>
      </c>
      <c r="B25" s="23"/>
      <c r="C25" s="23"/>
      <c r="D25" s="23"/>
      <c r="E25" s="23"/>
      <c r="F25" s="23"/>
    </row>
    <row r="26" customFormat="false" ht="30" hidden="false" customHeight="true" outlineLevel="0" collapsed="false">
      <c r="A26" s="23" t="s">
        <v>76</v>
      </c>
      <c r="B26" s="23"/>
      <c r="C26" s="23"/>
      <c r="D26" s="23"/>
      <c r="E26" s="23"/>
      <c r="F26" s="23"/>
    </row>
    <row r="27" customFormat="false" ht="30" hidden="false" customHeight="true" outlineLevel="0" collapsed="false">
      <c r="A27" s="23" t="s">
        <v>77</v>
      </c>
      <c r="B27" s="23"/>
      <c r="C27" s="23"/>
      <c r="D27" s="23"/>
      <c r="E27" s="23"/>
      <c r="F27" s="23"/>
    </row>
  </sheetData>
  <mergeCells count="10">
    <mergeCell ref="A1:F1"/>
    <mergeCell ref="A2:F2"/>
    <mergeCell ref="A6:F6"/>
    <mergeCell ref="A10:F10"/>
    <mergeCell ref="A11:F11"/>
    <mergeCell ref="A22:F22"/>
    <mergeCell ref="A24:F24"/>
    <mergeCell ref="A25:F25"/>
    <mergeCell ref="A26:F26"/>
    <mergeCell ref="A27:F2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2026-10-24T04:55:49Z</dcterms:created>
  <dc:creator>openpyxl</dc:creator>
  <dc:description/>
  <dc:language>en-US</dc:language>
  <cp:lastModifiedBy/>
  <dcterms:modified xsi:type="dcterms:W3CDTF">2026-10-24T20:32:43Z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